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635" windowHeight="6150" activeTab="0"/>
  </bookViews>
  <sheets>
    <sheet name="2016 m.kasinės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<sst xmlns="http://schemas.openxmlformats.org/spreadsheetml/2006/main" count="28" uniqueCount="26">
  <si>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Pajamos už teikiamas paslaugas</t>
  </si>
  <si>
    <t>Iš viso</t>
  </si>
  <si>
    <t xml:space="preserve">Veiklai </t>
  </si>
  <si>
    <t>Infrastruktūros išlaikymui</t>
  </si>
  <si>
    <t>iš jų kultūros ir meno darbuotojams*</t>
  </si>
  <si>
    <t>Ilgalaikiam materialiam turtui įsigyti</t>
  </si>
  <si>
    <t>Savininko teises ir pareigas įgyvendinančios institucijos arba steigėjo   skirtos   lėšos (su mokesčiais)</t>
  </si>
  <si>
    <t>Darbo užmokesčiui su soc. dr. įmokomis</t>
  </si>
  <si>
    <t>Kauno rajono muziejus</t>
  </si>
  <si>
    <t>Iš viso:</t>
  </si>
  <si>
    <t>Vyr. specialistė                                                                                                                                                 Aušra Linkevičienė</t>
  </si>
  <si>
    <t>Įstaigos pavadinimas</t>
  </si>
  <si>
    <t>Garliavos sporto ir kultūros centras</t>
  </si>
  <si>
    <t>Kauno rajono Babtų kultūros centras</t>
  </si>
  <si>
    <t xml:space="preserve"> Kauno rajono Ežerėlio kultūros centras</t>
  </si>
  <si>
    <t>Kauno rajono Ramučių kultūros centras</t>
  </si>
  <si>
    <t>Kauno rajono Raudondvario kultūros centras</t>
  </si>
  <si>
    <t>Kauno rajono Samylų kultūros centras</t>
  </si>
  <si>
    <t>Kauno rajono Vilkijos kultūros centras</t>
  </si>
  <si>
    <t>Eurais</t>
  </si>
  <si>
    <t>2016 metai</t>
  </si>
  <si>
    <t>Iš viso gautos lėšos                (7+8+9)</t>
  </si>
  <si>
    <t>Lėšos iš privačių rėmėjų (2 proc.+rėmėjai)</t>
  </si>
  <si>
    <t>Lėšos, gautos projektams įgyvendinti (iš ministerijos)</t>
  </si>
  <si>
    <t>Projektų lėšos iš Savivaldybės biudžeto</t>
  </si>
  <si>
    <t>2+4+5+6+7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</si>
</sst>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Taip&quot;;&quot;Taip&quot;;&quot;Ne&quot;"/>
    <numFmt numFmtId="173" formatCode="&quot;Teisinga&quot;;&quot;Teisinga&quot;;&quot;Klaidinga&quot;"/>
    <numFmt numFmtId="174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LT"/>
      <family val="0"/>
    </font>
    <font>
      <sz val="12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7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right" vertical="top" wrapText="1"/>
    </xf>
    <xf numFmtId="2" fontId="6" fillId="33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top" wrapText="1"/>
    </xf>
    <xf numFmtId="2" fontId="8" fillId="0" borderId="12" xfId="46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5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34.140625" style="1" customWidth="1"/>
    <col min="2" max="2" width="12.8515625" style="1" customWidth="1"/>
    <col min="3" max="3" width="11.8515625" style="1" customWidth="1"/>
    <col min="4" max="4" width="11.28125" style="1" customWidth="1"/>
    <col min="5" max="5" width="11.57421875" style="1" customWidth="1"/>
    <col min="6" max="6" width="9.57421875" style="1" customWidth="1"/>
    <col min="7" max="7" width="12.28125" style="1" customWidth="1"/>
    <col min="8" max="8" width="11.00390625" style="1" customWidth="1"/>
    <col min="9" max="9" width="11.421875" style="1" customWidth="1"/>
    <col min="10" max="10" width="9.8515625" style="1" customWidth="1"/>
    <col min="11" max="11" width="11.8515625" style="1" customWidth="1"/>
    <col min="12" max="12" width="10.8515625" style="1" customWidth="1"/>
    <col min="13" max="16384" width="9.140625" style="1" customWidth="1"/>
  </cols>
  <sheetData>
    <row r="2" spans="5:6" ht="18.75">
      <c r="E2" s="7" t="s">
        <v>20</v>
      </c>
      <c r="F2" s="7"/>
    </row>
    <row r="3" ht="12.75">
      <c r="J3" s="26" t="s">
        <v>19</v>
      </c>
    </row>
    <row r="4" spans="1:12" ht="12.75" customHeight="1">
      <c r="A4" s="35" t="s">
        <v>6</v>
      </c>
      <c r="B4" s="30"/>
      <c r="C4" s="30"/>
      <c r="D4" s="30"/>
      <c r="E4" s="30"/>
      <c r="F4" s="30"/>
      <c r="G4" s="30"/>
      <c r="H4" s="36"/>
      <c r="I4" s="33" t="s">
        <v>0</v>
      </c>
      <c r="J4" s="30" t="s">
        <v>23</v>
      </c>
      <c r="K4" s="30" t="s">
        <v>22</v>
      </c>
      <c r="L4" s="30" t="s">
        <v>21</v>
      </c>
    </row>
    <row r="5" spans="1:12" ht="12" customHeight="1">
      <c r="A5" s="30"/>
      <c r="B5" s="30"/>
      <c r="C5" s="30"/>
      <c r="D5" s="30"/>
      <c r="E5" s="30"/>
      <c r="F5" s="30"/>
      <c r="G5" s="30"/>
      <c r="H5" s="36"/>
      <c r="I5" s="34"/>
      <c r="J5" s="31"/>
      <c r="K5" s="31"/>
      <c r="L5" s="31"/>
    </row>
    <row r="6" spans="1:12" ht="32.25" customHeight="1">
      <c r="A6" s="27" t="s">
        <v>11</v>
      </c>
      <c r="B6" s="4" t="s">
        <v>1</v>
      </c>
      <c r="C6" s="30" t="s">
        <v>7</v>
      </c>
      <c r="D6" s="30"/>
      <c r="E6" s="27" t="s">
        <v>2</v>
      </c>
      <c r="F6" s="27" t="s">
        <v>24</v>
      </c>
      <c r="G6" s="27" t="s">
        <v>3</v>
      </c>
      <c r="H6" s="37" t="s">
        <v>5</v>
      </c>
      <c r="I6" s="34"/>
      <c r="J6" s="31"/>
      <c r="K6" s="31"/>
      <c r="L6" s="31"/>
    </row>
    <row r="7" spans="1:12" ht="48" customHeight="1">
      <c r="A7" s="28"/>
      <c r="B7" s="3" t="s">
        <v>25</v>
      </c>
      <c r="C7" s="3" t="s">
        <v>1</v>
      </c>
      <c r="D7" s="3" t="s">
        <v>4</v>
      </c>
      <c r="E7" s="32"/>
      <c r="F7" s="32"/>
      <c r="G7" s="32"/>
      <c r="H7" s="38"/>
      <c r="I7" s="34"/>
      <c r="J7" s="31"/>
      <c r="K7" s="31"/>
      <c r="L7" s="31"/>
    </row>
    <row r="8" spans="1:12" ht="15.75" customHeight="1">
      <c r="A8" s="29"/>
      <c r="B8" s="2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6">
        <v>7</v>
      </c>
      <c r="I8" s="5">
        <v>7</v>
      </c>
      <c r="J8" s="2">
        <v>8</v>
      </c>
      <c r="K8" s="2">
        <v>9</v>
      </c>
      <c r="L8" s="2">
        <v>9</v>
      </c>
    </row>
    <row r="9" spans="1:12" ht="19.5" customHeight="1">
      <c r="A9" s="8" t="s">
        <v>13</v>
      </c>
      <c r="B9" s="9">
        <f aca="true" t="shared" si="0" ref="B9:B14">C9+E9+G9+H9+F9</f>
        <v>126357.63</v>
      </c>
      <c r="C9" s="9">
        <f>89730.07+190</f>
        <v>89920.07</v>
      </c>
      <c r="D9" s="9">
        <v>78169.3</v>
      </c>
      <c r="E9" s="9">
        <f>16980.88</f>
        <v>16980.88</v>
      </c>
      <c r="F9" s="9">
        <v>2300</v>
      </c>
      <c r="G9" s="9">
        <v>15056.68</v>
      </c>
      <c r="H9" s="25">
        <v>2100</v>
      </c>
      <c r="I9" s="11">
        <v>400.96</v>
      </c>
      <c r="J9" s="24"/>
      <c r="K9" s="11">
        <f>265+641.58</f>
        <v>906.58</v>
      </c>
      <c r="L9" s="24">
        <f>I9+J9+K9</f>
        <v>1307.54</v>
      </c>
    </row>
    <row r="10" spans="1:12" ht="18" customHeight="1">
      <c r="A10" s="8" t="s">
        <v>14</v>
      </c>
      <c r="B10" s="9">
        <f t="shared" si="0"/>
        <v>142684.53</v>
      </c>
      <c r="C10" s="9">
        <v>123668.74</v>
      </c>
      <c r="D10" s="9">
        <v>111737.66</v>
      </c>
      <c r="E10" s="9">
        <f>12508.95</f>
        <v>12508.95</v>
      </c>
      <c r="F10" s="9">
        <v>3000</v>
      </c>
      <c r="G10" s="9">
        <v>3506.84</v>
      </c>
      <c r="H10" s="10"/>
      <c r="I10" s="11">
        <v>328.78</v>
      </c>
      <c r="J10" s="24">
        <v>2500</v>
      </c>
      <c r="K10" s="24">
        <f>208.77+3550.79</f>
        <v>3759.56</v>
      </c>
      <c r="L10" s="24">
        <f aca="true" t="shared" si="1" ref="L10:L18">I10+J10+K10</f>
        <v>6588.34</v>
      </c>
    </row>
    <row r="11" spans="1:12" ht="18" customHeight="1">
      <c r="A11" s="8" t="s">
        <v>15</v>
      </c>
      <c r="B11" s="9">
        <f t="shared" si="0"/>
        <v>204209.28000000003</v>
      </c>
      <c r="C11" s="9">
        <v>138334.73</v>
      </c>
      <c r="D11" s="9">
        <v>123116.51</v>
      </c>
      <c r="E11" s="9">
        <f>27082.78</f>
        <v>27082.78</v>
      </c>
      <c r="F11" s="9">
        <v>2200</v>
      </c>
      <c r="G11" s="9">
        <v>35458.35</v>
      </c>
      <c r="H11" s="10">
        <v>1133.42</v>
      </c>
      <c r="I11" s="11">
        <v>356.34</v>
      </c>
      <c r="J11" s="24">
        <v>3100</v>
      </c>
      <c r="K11" s="24">
        <f>116.5+5450.4</f>
        <v>5566.9</v>
      </c>
      <c r="L11" s="24">
        <f t="shared" si="1"/>
        <v>9023.24</v>
      </c>
    </row>
    <row r="12" spans="1:12" ht="34.5" customHeight="1">
      <c r="A12" s="8" t="s">
        <v>16</v>
      </c>
      <c r="B12" s="9">
        <f t="shared" si="0"/>
        <v>124534.45</v>
      </c>
      <c r="C12" s="9">
        <v>106385.11</v>
      </c>
      <c r="D12" s="9">
        <v>92199.89</v>
      </c>
      <c r="E12" s="9">
        <f>10303.81</f>
        <v>10303.81</v>
      </c>
      <c r="F12" s="9">
        <v>1600</v>
      </c>
      <c r="G12" s="9">
        <v>5645.53</v>
      </c>
      <c r="H12" s="10">
        <v>600</v>
      </c>
      <c r="I12" s="11">
        <v>866.63</v>
      </c>
      <c r="J12" s="24">
        <v>8700</v>
      </c>
      <c r="K12" s="24">
        <f>251.42+1650</f>
        <v>1901.42</v>
      </c>
      <c r="L12" s="24">
        <f t="shared" si="1"/>
        <v>11468.05</v>
      </c>
    </row>
    <row r="13" spans="1:12" ht="18" customHeight="1">
      <c r="A13" s="8" t="s">
        <v>17</v>
      </c>
      <c r="B13" s="9">
        <f t="shared" si="0"/>
        <v>245260.19</v>
      </c>
      <c r="C13" s="9">
        <v>136665.16</v>
      </c>
      <c r="D13" s="9">
        <v>115808.91</v>
      </c>
      <c r="E13" s="9">
        <v>25083.36</v>
      </c>
      <c r="F13" s="9">
        <v>3200</v>
      </c>
      <c r="G13" s="9">
        <v>78611.67</v>
      </c>
      <c r="H13" s="10">
        <v>1700</v>
      </c>
      <c r="I13" s="11">
        <v>409.55</v>
      </c>
      <c r="J13" s="24">
        <v>496.26</v>
      </c>
      <c r="K13" s="24">
        <f>763.44+1640.25</f>
        <v>2403.69</v>
      </c>
      <c r="L13" s="24">
        <f t="shared" si="1"/>
        <v>3309.5</v>
      </c>
    </row>
    <row r="14" spans="1:12" ht="18" customHeight="1">
      <c r="A14" s="8" t="s">
        <v>18</v>
      </c>
      <c r="B14" s="9">
        <f t="shared" si="0"/>
        <v>116417.66000000002</v>
      </c>
      <c r="C14" s="9">
        <v>92302.94</v>
      </c>
      <c r="D14" s="9">
        <v>85044.41</v>
      </c>
      <c r="E14" s="9">
        <v>15507.63</v>
      </c>
      <c r="F14" s="9">
        <v>400</v>
      </c>
      <c r="G14" s="9">
        <v>5662.74</v>
      </c>
      <c r="H14" s="25">
        <v>2544.35</v>
      </c>
      <c r="I14" s="11">
        <v>44.58</v>
      </c>
      <c r="J14" s="24"/>
      <c r="K14" s="24">
        <f>190.31+1290</f>
        <v>1480.31</v>
      </c>
      <c r="L14" s="24">
        <f t="shared" si="1"/>
        <v>1524.8899999999999</v>
      </c>
    </row>
    <row r="15" spans="1:12" ht="22.5" customHeight="1">
      <c r="A15" s="12" t="s">
        <v>9</v>
      </c>
      <c r="B15" s="13">
        <f>SUM(B9:B14)</f>
        <v>959463.7400000001</v>
      </c>
      <c r="C15" s="13">
        <f aca="true" t="shared" si="2" ref="C15:I15">SUM(C9:C14)</f>
        <v>687276.75</v>
      </c>
      <c r="D15" s="13">
        <f t="shared" si="2"/>
        <v>606076.68</v>
      </c>
      <c r="E15" s="13">
        <f t="shared" si="2"/>
        <v>107467.41</v>
      </c>
      <c r="F15" s="13">
        <f t="shared" si="2"/>
        <v>12700</v>
      </c>
      <c r="G15" s="13">
        <f t="shared" si="2"/>
        <v>143941.81</v>
      </c>
      <c r="H15" s="14">
        <f t="shared" si="2"/>
        <v>8077.77</v>
      </c>
      <c r="I15" s="15">
        <f t="shared" si="2"/>
        <v>2406.84</v>
      </c>
      <c r="J15" s="15">
        <f>SUM(J9:J14)</f>
        <v>14796.26</v>
      </c>
      <c r="K15" s="15">
        <f>SUM(K9:K14)</f>
        <v>16018.460000000001</v>
      </c>
      <c r="L15" s="15">
        <f>SUM(L9:L14)</f>
        <v>33221.56</v>
      </c>
    </row>
    <row r="16" spans="1:12" ht="16.5" customHeight="1">
      <c r="A16" s="16" t="s">
        <v>8</v>
      </c>
      <c r="B16" s="9">
        <f>C16+E16+G16+H16+F16</f>
        <v>171339.38</v>
      </c>
      <c r="C16" s="17">
        <v>108679.75</v>
      </c>
      <c r="D16" s="17">
        <v>86338.44</v>
      </c>
      <c r="E16" s="17">
        <v>27024.21</v>
      </c>
      <c r="F16" s="17">
        <v>500</v>
      </c>
      <c r="G16" s="17">
        <v>10974.42</v>
      </c>
      <c r="H16" s="18">
        <v>24161</v>
      </c>
      <c r="I16" s="19">
        <v>9171.96</v>
      </c>
      <c r="J16" s="17">
        <v>7000</v>
      </c>
      <c r="K16" s="17">
        <v>52.77</v>
      </c>
      <c r="L16" s="24">
        <f t="shared" si="1"/>
        <v>16224.73</v>
      </c>
    </row>
    <row r="17" spans="1:12" ht="19.5" customHeight="1">
      <c r="A17" s="12" t="s">
        <v>9</v>
      </c>
      <c r="B17" s="20">
        <f>B15+B16</f>
        <v>1130803.12</v>
      </c>
      <c r="C17" s="20">
        <f aca="true" t="shared" si="3" ref="C17:K17">C15+C16</f>
        <v>795956.5</v>
      </c>
      <c r="D17" s="20">
        <f t="shared" si="3"/>
        <v>692415.1200000001</v>
      </c>
      <c r="E17" s="20">
        <f>E15+E16</f>
        <v>134491.62</v>
      </c>
      <c r="F17" s="20">
        <f>F15+F16</f>
        <v>13200</v>
      </c>
      <c r="G17" s="20">
        <f t="shared" si="3"/>
        <v>154916.23</v>
      </c>
      <c r="H17" s="22">
        <f t="shared" si="3"/>
        <v>32238.77</v>
      </c>
      <c r="I17" s="21">
        <f t="shared" si="3"/>
        <v>11578.8</v>
      </c>
      <c r="J17" s="20">
        <f t="shared" si="3"/>
        <v>21796.260000000002</v>
      </c>
      <c r="K17" s="20">
        <f t="shared" si="3"/>
        <v>16071.230000000001</v>
      </c>
      <c r="L17" s="20">
        <f>L15+L16</f>
        <v>49446.28999999999</v>
      </c>
    </row>
    <row r="18" spans="1:12" ht="15.75">
      <c r="A18" s="16" t="s">
        <v>12</v>
      </c>
      <c r="B18" s="9">
        <f>C18+E18+G18+H18+F18</f>
        <v>221035.77000000002</v>
      </c>
      <c r="C18" s="17">
        <f>144525.78+350</f>
        <v>144875.78</v>
      </c>
      <c r="D18" s="17">
        <v>51373.72</v>
      </c>
      <c r="E18" s="17">
        <v>32893.41</v>
      </c>
      <c r="F18" s="17">
        <v>4000</v>
      </c>
      <c r="G18" s="17">
        <v>38136.58</v>
      </c>
      <c r="H18" s="18">
        <v>1130</v>
      </c>
      <c r="I18" s="19">
        <v>28538.65</v>
      </c>
      <c r="J18" s="17">
        <v>1700</v>
      </c>
      <c r="K18" s="17">
        <f>152.47+2187</f>
        <v>2339.47</v>
      </c>
      <c r="L18" s="24">
        <f t="shared" si="1"/>
        <v>32578.120000000003</v>
      </c>
    </row>
    <row r="22" s="23" customFormat="1" ht="15.75"/>
    <row r="25" ht="15.75">
      <c r="A25" s="23" t="s">
        <v>10</v>
      </c>
    </row>
  </sheetData>
  <sheetProtection/>
  <protectedRanges>
    <protectedRange sqref="H9" name="Range37"/>
    <protectedRange sqref="H14" name="Range37_1"/>
  </protectedRanges>
  <mergeCells count="11">
    <mergeCell ref="H6:H7"/>
    <mergeCell ref="A6:A8"/>
    <mergeCell ref="L4:L7"/>
    <mergeCell ref="F6:F7"/>
    <mergeCell ref="I4:I7"/>
    <mergeCell ref="J4:J7"/>
    <mergeCell ref="K4:K7"/>
    <mergeCell ref="C6:D6"/>
    <mergeCell ref="E6:E7"/>
    <mergeCell ref="G6:G7"/>
    <mergeCell ref="A4:H5"/>
  </mergeCells>
  <printOptions/>
  <pageMargins left="0" right="0" top="0.984251968503937" bottom="0.3937007874015748" header="0" footer="0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ausra</dc:creator>
  <cp:keywords/>
  <dc:description/>
  <cp:lastModifiedBy>vartotojas</cp:lastModifiedBy>
  <cp:lastPrinted>2017-01-31T09:14:28Z</cp:lastPrinted>
  <dcterms:created xsi:type="dcterms:W3CDTF">2010-01-29T14:37:28Z</dcterms:created>
  <dcterms:modified xsi:type="dcterms:W3CDTF">2017-01-31T13:30:34Z</dcterms:modified>
  <cp:category/>
  <cp:version/>
  <cp:contentType/>
  <cp:contentStatus/>
</cp:coreProperties>
</file>